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600" windowHeight="8160"/>
  </bookViews>
  <sheets>
    <sheet name="SERGE" sheetId="1" r:id="rId1"/>
    <sheet name="MARTIN" sheetId="4" r:id="rId2"/>
    <sheet name="Feuil2" sheetId="2" r:id="rId3"/>
  </sheets>
  <definedNames>
    <definedName name="_xlnm.Print_Area" localSheetId="1">MARTIN!$A$1:$F$32</definedName>
    <definedName name="_xlnm.Print_Area" localSheetId="0">SERGE!$A$1:$D$165</definedName>
  </definedNames>
  <calcPr calcId="125725"/>
</workbook>
</file>

<file path=xl/calcChain.xml><?xml version="1.0" encoding="utf-8"?>
<calcChain xmlns="http://schemas.openxmlformats.org/spreadsheetml/2006/main">
  <c r="F25" i="4"/>
  <c r="F27" s="1"/>
  <c r="F24"/>
  <c r="C25"/>
  <c r="D13"/>
  <c r="D14"/>
  <c r="C21"/>
  <c r="F16"/>
  <c r="D24"/>
  <c r="D25"/>
  <c r="B27"/>
  <c r="D26"/>
  <c r="D23"/>
  <c r="D22"/>
  <c r="D21"/>
  <c r="D20"/>
  <c r="C19"/>
  <c r="D19" s="1"/>
  <c r="B16"/>
  <c r="B29" s="1"/>
  <c r="C15"/>
  <c r="D15" s="1"/>
  <c r="D12"/>
  <c r="D11"/>
  <c r="C10"/>
  <c r="D10" s="1"/>
  <c r="D9"/>
  <c r="C16" l="1"/>
  <c r="C27"/>
  <c r="D27" s="1"/>
  <c r="D81" i="1"/>
  <c r="D82"/>
  <c r="D83"/>
  <c r="D84"/>
  <c r="D85"/>
  <c r="D80"/>
  <c r="C86"/>
  <c r="D73"/>
  <c r="D74"/>
  <c r="D75"/>
  <c r="D76"/>
  <c r="D72"/>
  <c r="C77"/>
  <c r="B86"/>
  <c r="B77"/>
  <c r="D77" s="1"/>
  <c r="C116"/>
  <c r="D117" s="1"/>
  <c r="C102"/>
  <c r="D108" s="1"/>
  <c r="C29" i="4" l="1"/>
  <c r="C31" s="1"/>
  <c r="D16"/>
  <c r="D29" s="1"/>
  <c r="C88" i="1"/>
  <c r="D86"/>
  <c r="D88" s="1"/>
  <c r="B88"/>
</calcChain>
</file>

<file path=xl/sharedStrings.xml><?xml version="1.0" encoding="utf-8"?>
<sst xmlns="http://schemas.openxmlformats.org/spreadsheetml/2006/main" count="127" uniqueCount="100">
  <si>
    <t>Écarts</t>
  </si>
  <si>
    <t>REVENUS</t>
  </si>
  <si>
    <t>Inscriptions  Club</t>
  </si>
  <si>
    <t>Inscriptions  Cours</t>
  </si>
  <si>
    <t>Autres  revenus</t>
  </si>
  <si>
    <t>Total  des  revenus</t>
  </si>
  <si>
    <t>DÉPENSES</t>
  </si>
  <si>
    <t>Frais relatifs aux cours</t>
  </si>
  <si>
    <t>Frais d'administration</t>
  </si>
  <si>
    <t>Location des locaux</t>
  </si>
  <si>
    <t>Frais d'activités</t>
  </si>
  <si>
    <t>Autres dépenses</t>
  </si>
  <si>
    <t>Total des dépenses</t>
  </si>
  <si>
    <t>Excédent  Revenus - Dépenses</t>
  </si>
  <si>
    <t>A C T I F S</t>
  </si>
  <si>
    <t>Actif  à  court terme</t>
  </si>
  <si>
    <t>Compte  d'opération</t>
  </si>
  <si>
    <t>Réserve</t>
  </si>
  <si>
    <t>Capital social</t>
  </si>
  <si>
    <t>Comptes à recevoir</t>
  </si>
  <si>
    <t>Total actif à court terme</t>
  </si>
  <si>
    <t>Immobilisations</t>
  </si>
  <si>
    <t>Coût non amorti</t>
  </si>
  <si>
    <t>Total  de  l'actif</t>
  </si>
  <si>
    <t>P A S S I F</t>
  </si>
  <si>
    <t>Comptes à payer</t>
  </si>
  <si>
    <t>Avoir du club</t>
  </si>
  <si>
    <t>Solde  au  début</t>
  </si>
  <si>
    <t>Solde  à  la  fin</t>
  </si>
  <si>
    <t>Total  du  passif</t>
  </si>
  <si>
    <t>CLUB    PHOTO    DIMENSION    INC.</t>
  </si>
  <si>
    <t>ÉTAT  DES  RÉSULTATS  POUR  LA  PÉRIODE</t>
  </si>
  <si>
    <t>Cadres   &amp;   projecteur</t>
  </si>
  <si>
    <t>Frais  des  expositions</t>
  </si>
  <si>
    <t>Excédent  Dépenses - Revenus</t>
  </si>
  <si>
    <t>Surplus d'opération</t>
  </si>
  <si>
    <t>Surplus  d'opération</t>
  </si>
  <si>
    <t>DU    PREMIER    AVRIL    2013    AU    31    MARS    2014</t>
  </si>
  <si>
    <t>BILAN    AU    31    MARS    2014</t>
  </si>
  <si>
    <t>Help  Photo</t>
  </si>
  <si>
    <t>Livres  du  Club</t>
  </si>
  <si>
    <t>CLUB  PHOTO  DIMENSION  INC.</t>
  </si>
  <si>
    <t>Monsieur le Président,</t>
  </si>
  <si>
    <t>Monsieur le Trésorier,</t>
  </si>
  <si>
    <t>Membres du Conseil d’administration,</t>
  </si>
  <si>
    <t>Membres du Club Photo Dimension Inc.</t>
  </si>
  <si>
    <t>Bonne soirée à tous,</t>
  </si>
  <si>
    <t>Cordialement vôtre,</t>
  </si>
  <si>
    <t>Serge  St – Michel</t>
  </si>
  <si>
    <t>Ces revenus se composent des items suivants ;</t>
  </si>
  <si>
    <t>Subvention  Ville de Québec 1000.00$  &amp;  Vente de T-shirts  810.00$..</t>
  </si>
  <si>
    <t>Ils se composent des items suivants ;</t>
  </si>
  <si>
    <t>Atelier L. T  4000.00$  et  divers  175.00$.</t>
  </si>
  <si>
    <t>Ces frais se composent d’honoraires  1500.00$  &amp;  de fournitures  99.46$.</t>
  </si>
  <si>
    <t>Ces frais se composent des items suivants ;</t>
  </si>
  <si>
    <t>Projecteur  3033.33$, Frais bancaires de  96.40$, Chèques retournés  390.00$,</t>
  </si>
  <si>
    <t>Inscription SPPQ  75.00$, Souper de Noël du C A  497.38$,  Site Web  125.00$,</t>
  </si>
  <si>
    <t>Valise pour projecteur  114.98$.</t>
  </si>
  <si>
    <t>Ces frais sont payés pour l’utilisation des locaux au Domaine Maizerets   lors des</t>
  </si>
  <si>
    <t>activités et des cours de photographie.</t>
  </si>
  <si>
    <t>Frais payés pour l’impression des livres 2067.21$,  Fournitures  32.32$.</t>
  </si>
  <si>
    <t>Frais payés pour impression de photos 285.11$,  T-shirts  424.59$</t>
  </si>
  <si>
    <t>Repas  738.08$,  Don au Patro  300.00$</t>
  </si>
  <si>
    <t xml:space="preserve">Prix aux gagnants 600.00$,  Agrandissements et montages 670.11$,  </t>
  </si>
  <si>
    <t>Papeterie &amp; articles divers  293.25$,  Vernissage  561.42$.</t>
  </si>
  <si>
    <t>P R É S E N T A T I O N</t>
  </si>
  <si>
    <t>D E S</t>
  </si>
  <si>
    <t>É T A T S</t>
  </si>
  <si>
    <t>F I N A N C I E R S</t>
  </si>
  <si>
    <t>É D I T I O N</t>
  </si>
  <si>
    <t>2 0 1 3    -   2 0 1 4</t>
  </si>
  <si>
    <t xml:space="preserve">C’est  avec  plaisir que je  vous présente les états financiers du CLUB PHOTO DIMENSION INC  </t>
  </si>
  <si>
    <t>pour  l’année   2013  –  2014.</t>
  </si>
  <si>
    <t xml:space="preserve">Vous trouverez l’état des résultats pour la période du premier avril 2013 au 31 mars 2014   </t>
  </si>
  <si>
    <t>ainsi  que   le  bilan  au  31  mars  2014.</t>
  </si>
  <si>
    <t>Ces états financiers ont été préparés, à la demande du conseil d’administration, pour les fins</t>
  </si>
  <si>
    <t>de régie interne et comptabilisés selon les principes comptables généralement reconnus. Les</t>
  </si>
  <si>
    <t>transactions n’ont pas été vérifiées par une firme comptable, cependant, le conseil</t>
  </si>
  <si>
    <t>d’administration en a autorisé les dépenses.</t>
  </si>
  <si>
    <t>Frais payés pour nos activités du mercredi  &amp; fins de semaine.    Voici les principales</t>
  </si>
  <si>
    <t>dépenses ;   Édition du livre   2099.53$, Help Portrait  1747.78$,  Rallye Photo  879.81,</t>
  </si>
  <si>
    <t>Prix de présence 549.08$,    Conférences 1132.03$,    Divers (SPPQ-Lozeau, Concours</t>
  </si>
  <si>
    <t>V-D-H, Fournitures etc..  952.48$.</t>
  </si>
  <si>
    <t>Note  1    Revenus  HELP  PORTRAIT</t>
  </si>
  <si>
    <t>Note  2    Revenus  divers</t>
  </si>
  <si>
    <t>Note  3    Frais relatifs aux cours</t>
  </si>
  <si>
    <t>Note  4    Frais  d'administration</t>
  </si>
  <si>
    <t>Note  5    Location  des  locaux</t>
  </si>
  <si>
    <t>Note  6    Frais d'activités</t>
  </si>
  <si>
    <t>Note  7    Édition  du  Livre  du  Club</t>
  </si>
  <si>
    <t>Note  8    Help  Portrait</t>
  </si>
  <si>
    <t>Note  10    Frais  d' expositions</t>
  </si>
  <si>
    <t>Note  9    Rallye  Photo</t>
  </si>
  <si>
    <t>Repas des participants  516,41$,  Prix 29,36$,  Stationnement 40,00$,</t>
  </si>
  <si>
    <t>Souper du comité 192,38$,  Fournitures diverses  101,66$.</t>
  </si>
  <si>
    <t xml:space="preserve">Québec, le 7 mai 2014 </t>
  </si>
  <si>
    <t>Amortissement accumulé</t>
  </si>
  <si>
    <t>Atelier Louise Tanguay</t>
  </si>
  <si>
    <t>Conférence Louise Tanguay</t>
  </si>
  <si>
    <t>MODIF MR</t>
  </si>
</sst>
</file>

<file path=xl/styles.xml><?xml version="1.0" encoding="utf-8"?>
<styleSheet xmlns="http://schemas.openxmlformats.org/spreadsheetml/2006/main">
  <numFmts count="1">
    <numFmt numFmtId="44" formatCode="_ * #,##0.00_)\ &quot;$&quot;_ ;_ * \(#,##0.00\)\ &quot;$&quot;_ ;_ * &quot;-&quot;??_)\ &quot;$&quot;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4" fontId="2" fillId="0" borderId="3" xfId="1" applyFont="1" applyBorder="1"/>
    <xf numFmtId="44" fontId="2" fillId="0" borderId="4" xfId="1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4" fillId="0" borderId="1" xfId="1" applyFont="1" applyBorder="1"/>
    <xf numFmtId="44" fontId="4" fillId="0" borderId="3" xfId="1" applyFont="1" applyBorder="1"/>
    <xf numFmtId="44" fontId="4" fillId="0" borderId="4" xfId="1" applyFont="1" applyBorder="1"/>
    <xf numFmtId="0" fontId="0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justify"/>
    </xf>
    <xf numFmtId="0" fontId="4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64"/>
  <sheetViews>
    <sheetView tabSelected="1" topLeftCell="A105" workbookViewId="0">
      <selection activeCell="C119" sqref="C119"/>
    </sheetView>
  </sheetViews>
  <sheetFormatPr baseColWidth="10" defaultRowHeight="15"/>
  <cols>
    <col min="1" max="1" width="38.7109375" customWidth="1"/>
    <col min="2" max="3" width="18.7109375" customWidth="1"/>
    <col min="4" max="4" width="15.7109375" customWidth="1"/>
  </cols>
  <sheetData>
    <row r="3" spans="1:4" ht="36">
      <c r="A3" s="42" t="s">
        <v>41</v>
      </c>
      <c r="B3" s="42"/>
      <c r="C3" s="42"/>
      <c r="D3" s="42"/>
    </row>
    <row r="4" spans="1:4" ht="36">
      <c r="A4" s="29"/>
      <c r="B4" s="29"/>
      <c r="C4" s="29"/>
      <c r="D4" s="29"/>
    </row>
    <row r="5" spans="1:4" ht="36">
      <c r="A5" s="29"/>
      <c r="B5" s="29"/>
      <c r="C5" s="29"/>
      <c r="D5" s="29"/>
    </row>
    <row r="6" spans="1:4" ht="31.5">
      <c r="A6" s="25"/>
    </row>
    <row r="7" spans="1:4" ht="46.5">
      <c r="A7" s="41" t="s">
        <v>65</v>
      </c>
      <c r="B7" s="41"/>
      <c r="C7" s="41"/>
      <c r="D7" s="41"/>
    </row>
    <row r="8" spans="1:4" ht="46.5">
      <c r="A8" s="41" t="s">
        <v>66</v>
      </c>
      <c r="B8" s="41"/>
      <c r="C8" s="41"/>
      <c r="D8" s="41"/>
    </row>
    <row r="9" spans="1:4" ht="46.5">
      <c r="A9" s="41" t="s">
        <v>67</v>
      </c>
      <c r="B9" s="41"/>
      <c r="C9" s="41"/>
      <c r="D9" s="41"/>
    </row>
    <row r="10" spans="1:4" ht="46.5">
      <c r="A10" s="41" t="s">
        <v>68</v>
      </c>
      <c r="B10" s="41"/>
      <c r="C10" s="41"/>
      <c r="D10" s="41"/>
    </row>
    <row r="11" spans="1:4" ht="46.5">
      <c r="A11" s="30"/>
      <c r="B11" s="30"/>
      <c r="C11" s="30"/>
      <c r="D11" s="30"/>
    </row>
    <row r="12" spans="1:4" ht="46.5">
      <c r="A12" s="30"/>
    </row>
    <row r="13" spans="1:4" ht="46.5">
      <c r="A13" s="41" t="s">
        <v>69</v>
      </c>
      <c r="B13" s="41"/>
      <c r="C13" s="41"/>
      <c r="D13" s="41"/>
    </row>
    <row r="14" spans="1:4" ht="46.5">
      <c r="A14" s="41" t="s">
        <v>70</v>
      </c>
      <c r="B14" s="41"/>
      <c r="C14" s="41"/>
      <c r="D14" s="41"/>
    </row>
    <row r="15" spans="1:4" ht="46.5">
      <c r="A15" s="30"/>
    </row>
    <row r="16" spans="1:4" ht="46.5">
      <c r="A16" s="30"/>
    </row>
    <row r="17" spans="1:4" ht="31.5">
      <c r="A17" s="43">
        <v>41766</v>
      </c>
      <c r="B17" s="43"/>
      <c r="C17" s="43"/>
      <c r="D17" s="43"/>
    </row>
    <row r="20" spans="1:4" ht="31.5">
      <c r="A20" s="44" t="s">
        <v>41</v>
      </c>
      <c r="B20" s="44"/>
      <c r="C20" s="44"/>
      <c r="D20" s="44"/>
    </row>
    <row r="21" spans="1:4" ht="31.5">
      <c r="A21" s="25"/>
      <c r="B21" s="25"/>
      <c r="C21" s="25"/>
      <c r="D21" s="25"/>
    </row>
    <row r="24" spans="1:4" ht="15.75">
      <c r="A24" s="27" t="s">
        <v>95</v>
      </c>
    </row>
    <row r="25" spans="1:4" ht="15.75">
      <c r="A25" s="27"/>
    </row>
    <row r="26" spans="1:4">
      <c r="A26" s="26"/>
    </row>
    <row r="27" spans="1:4">
      <c r="A27" s="26"/>
    </row>
    <row r="28" spans="1:4">
      <c r="A28" t="s">
        <v>42</v>
      </c>
    </row>
    <row r="29" spans="1:4">
      <c r="A29" t="s">
        <v>43</v>
      </c>
    </row>
    <row r="30" spans="1:4">
      <c r="A30" t="s">
        <v>44</v>
      </c>
    </row>
    <row r="31" spans="1:4">
      <c r="A31" t="s">
        <v>45</v>
      </c>
    </row>
    <row r="35" spans="1:1">
      <c r="A35" t="s">
        <v>46</v>
      </c>
    </row>
    <row r="38" spans="1:1">
      <c r="A38" t="s">
        <v>71</v>
      </c>
    </row>
    <row r="39" spans="1:1">
      <c r="A39" t="s">
        <v>72</v>
      </c>
    </row>
    <row r="42" spans="1:1">
      <c r="A42" t="s">
        <v>73</v>
      </c>
    </row>
    <row r="43" spans="1:1">
      <c r="A43" t="s">
        <v>74</v>
      </c>
    </row>
    <row r="46" spans="1:1">
      <c r="A46" t="s">
        <v>75</v>
      </c>
    </row>
    <row r="47" spans="1:1">
      <c r="A47" t="s">
        <v>76</v>
      </c>
    </row>
    <row r="48" spans="1:1">
      <c r="A48" t="s">
        <v>77</v>
      </c>
    </row>
    <row r="49" spans="1:4">
      <c r="A49" t="s">
        <v>78</v>
      </c>
    </row>
    <row r="52" spans="1:4">
      <c r="A52" t="s">
        <v>47</v>
      </c>
    </row>
    <row r="53" spans="1:4">
      <c r="A53" s="26"/>
    </row>
    <row r="54" spans="1:4">
      <c r="A54" s="26"/>
    </row>
    <row r="55" spans="1:4">
      <c r="A55" s="26"/>
    </row>
    <row r="56" spans="1:4">
      <c r="A56" s="26"/>
    </row>
    <row r="57" spans="1:4">
      <c r="A57" s="26"/>
    </row>
    <row r="58" spans="1:4">
      <c r="A58" s="26" t="s">
        <v>48</v>
      </c>
    </row>
    <row r="59" spans="1:4">
      <c r="A59" s="26"/>
    </row>
    <row r="60" spans="1:4">
      <c r="A60" s="26"/>
    </row>
    <row r="61" spans="1:4">
      <c r="A61" s="26"/>
    </row>
    <row r="62" spans="1:4">
      <c r="A62" s="26"/>
    </row>
    <row r="63" spans="1:4">
      <c r="A63" s="26"/>
    </row>
    <row r="64" spans="1:4" ht="30" customHeight="1">
      <c r="A64" s="49" t="s">
        <v>30</v>
      </c>
      <c r="B64" s="49"/>
      <c r="C64" s="49"/>
      <c r="D64" s="49"/>
    </row>
    <row r="65" spans="1:4" ht="24.95" customHeight="1">
      <c r="A65" s="21"/>
      <c r="B65" s="21"/>
      <c r="C65" s="21"/>
      <c r="D65" s="21"/>
    </row>
    <row r="66" spans="1:4" ht="24" customHeight="1">
      <c r="A66" s="50" t="s">
        <v>31</v>
      </c>
      <c r="B66" s="50"/>
      <c r="C66" s="50"/>
      <c r="D66" s="50"/>
    </row>
    <row r="67" spans="1:4" ht="24" customHeight="1">
      <c r="A67" s="50" t="s">
        <v>37</v>
      </c>
      <c r="B67" s="50"/>
      <c r="C67" s="50"/>
      <c r="D67" s="50"/>
    </row>
    <row r="68" spans="1:4" ht="20.100000000000001" customHeight="1">
      <c r="A68" s="23"/>
      <c r="B68" s="23"/>
      <c r="C68" s="23"/>
      <c r="D68" s="23"/>
    </row>
    <row r="69" spans="1:4" ht="20.100000000000001" customHeight="1"/>
    <row r="70" spans="1:4" ht="24" customHeight="1">
      <c r="A70" s="8"/>
      <c r="B70" s="9">
        <v>41364</v>
      </c>
      <c r="C70" s="9">
        <v>41729</v>
      </c>
      <c r="D70" s="10" t="s">
        <v>0</v>
      </c>
    </row>
    <row r="71" spans="1:4" ht="30" customHeight="1">
      <c r="A71" s="22" t="s">
        <v>1</v>
      </c>
      <c r="B71" s="11"/>
      <c r="C71" s="11"/>
      <c r="D71" s="12"/>
    </row>
    <row r="72" spans="1:4" ht="24" customHeight="1">
      <c r="A72" s="8" t="s">
        <v>2</v>
      </c>
      <c r="B72" s="13">
        <v>4893.21</v>
      </c>
      <c r="C72" s="13">
        <v>7253.33</v>
      </c>
      <c r="D72" s="13">
        <f>C72-B72</f>
        <v>2360.12</v>
      </c>
    </row>
    <row r="73" spans="1:4" ht="24" customHeight="1">
      <c r="A73" s="8" t="s">
        <v>3</v>
      </c>
      <c r="B73" s="13">
        <v>6563.87</v>
      </c>
      <c r="C73" s="13">
        <v>4740</v>
      </c>
      <c r="D73" s="13">
        <f t="shared" ref="D73:D77" si="0">C73-B73</f>
        <v>-1823.87</v>
      </c>
    </row>
    <row r="74" spans="1:4" ht="24" customHeight="1">
      <c r="A74" s="8" t="s">
        <v>39</v>
      </c>
      <c r="B74" s="13">
        <v>1750</v>
      </c>
      <c r="C74" s="13">
        <v>1810</v>
      </c>
      <c r="D74" s="13">
        <f t="shared" si="0"/>
        <v>60</v>
      </c>
    </row>
    <row r="75" spans="1:4" ht="24" customHeight="1">
      <c r="A75" s="8" t="s">
        <v>40</v>
      </c>
      <c r="B75" s="13">
        <v>0</v>
      </c>
      <c r="C75" s="13">
        <v>1470</v>
      </c>
      <c r="D75" s="13">
        <f t="shared" si="0"/>
        <v>1470</v>
      </c>
    </row>
    <row r="76" spans="1:4" ht="24" customHeight="1">
      <c r="A76" s="8" t="s">
        <v>4</v>
      </c>
      <c r="B76" s="13">
        <v>2575.2399999999998</v>
      </c>
      <c r="C76" s="13">
        <v>4175</v>
      </c>
      <c r="D76" s="13">
        <f t="shared" si="0"/>
        <v>1599.7600000000002</v>
      </c>
    </row>
    <row r="77" spans="1:4" ht="24" customHeight="1">
      <c r="A77" s="8" t="s">
        <v>5</v>
      </c>
      <c r="B77" s="13">
        <f>SUM(B72:B76)</f>
        <v>15782.32</v>
      </c>
      <c r="C77" s="13">
        <f>SUM(C72:C76)</f>
        <v>19448.330000000002</v>
      </c>
      <c r="D77" s="13">
        <f t="shared" si="0"/>
        <v>3666.010000000002</v>
      </c>
    </row>
    <row r="78" spans="1:4" ht="24" customHeight="1">
      <c r="A78" s="2"/>
      <c r="B78" s="3"/>
      <c r="C78" s="3"/>
      <c r="D78" s="4"/>
    </row>
    <row r="79" spans="1:4" ht="30" customHeight="1">
      <c r="A79" s="22" t="s">
        <v>6</v>
      </c>
      <c r="B79" s="11"/>
      <c r="C79" s="11"/>
      <c r="D79" s="12"/>
    </row>
    <row r="80" spans="1:4" ht="24" customHeight="1">
      <c r="A80" s="8" t="s">
        <v>7</v>
      </c>
      <c r="B80" s="13">
        <v>2631.05</v>
      </c>
      <c r="C80" s="13">
        <v>1599.46</v>
      </c>
      <c r="D80" s="13">
        <f>C80-B80</f>
        <v>-1031.5900000000001</v>
      </c>
    </row>
    <row r="81" spans="1:4" ht="24" customHeight="1">
      <c r="A81" s="8" t="s">
        <v>8</v>
      </c>
      <c r="B81" s="13">
        <v>2788.48</v>
      </c>
      <c r="C81" s="13">
        <v>4332.09</v>
      </c>
      <c r="D81" s="13">
        <f t="shared" ref="D81:D86" si="1">C81-B81</f>
        <v>1543.6100000000001</v>
      </c>
    </row>
    <row r="82" spans="1:4" ht="24" customHeight="1">
      <c r="A82" s="8" t="s">
        <v>9</v>
      </c>
      <c r="B82" s="13">
        <v>988.31</v>
      </c>
      <c r="C82" s="13">
        <v>1624.64</v>
      </c>
      <c r="D82" s="13">
        <f t="shared" si="1"/>
        <v>636.33000000000015</v>
      </c>
    </row>
    <row r="83" spans="1:4" ht="24" customHeight="1">
      <c r="A83" s="8" t="s">
        <v>10</v>
      </c>
      <c r="B83" s="13">
        <v>5365.21</v>
      </c>
      <c r="C83" s="13">
        <v>7360.71</v>
      </c>
      <c r="D83" s="13">
        <f t="shared" si="1"/>
        <v>1995.5</v>
      </c>
    </row>
    <row r="84" spans="1:4" ht="24" customHeight="1">
      <c r="A84" s="8" t="s">
        <v>33</v>
      </c>
      <c r="B84" s="13">
        <v>2266.23</v>
      </c>
      <c r="C84" s="13">
        <v>2124.7800000000002</v>
      </c>
      <c r="D84" s="13">
        <f t="shared" si="1"/>
        <v>-141.44999999999982</v>
      </c>
    </row>
    <row r="85" spans="1:4" ht="24" customHeight="1">
      <c r="A85" s="8" t="s">
        <v>11</v>
      </c>
      <c r="B85" s="13">
        <v>544</v>
      </c>
      <c r="C85" s="13">
        <v>0</v>
      </c>
      <c r="D85" s="13">
        <f t="shared" si="1"/>
        <v>-544</v>
      </c>
    </row>
    <row r="86" spans="1:4" ht="24" customHeight="1">
      <c r="A86" s="8" t="s">
        <v>12</v>
      </c>
      <c r="B86" s="13">
        <f>SUM(B80:B85)</f>
        <v>14583.279999999999</v>
      </c>
      <c r="C86" s="13">
        <f>SUM(C80:C85)</f>
        <v>17041.68</v>
      </c>
      <c r="D86" s="13">
        <f t="shared" si="1"/>
        <v>2458.4000000000015</v>
      </c>
    </row>
    <row r="87" spans="1:4" ht="24" customHeight="1">
      <c r="A87" s="15"/>
      <c r="B87" s="16"/>
      <c r="C87" s="16"/>
      <c r="D87" s="17"/>
    </row>
    <row r="88" spans="1:4" ht="24" customHeight="1">
      <c r="A88" s="8" t="s">
        <v>13</v>
      </c>
      <c r="B88" s="13">
        <f>B77-B86</f>
        <v>1199.0400000000009</v>
      </c>
      <c r="C88" s="13">
        <f t="shared" ref="C88:D88" si="2">C77-C86</f>
        <v>2406.6500000000015</v>
      </c>
      <c r="D88" s="13">
        <f t="shared" si="2"/>
        <v>1207.6100000000006</v>
      </c>
    </row>
    <row r="89" spans="1:4" ht="24" customHeight="1">
      <c r="A89" s="8" t="s">
        <v>34</v>
      </c>
      <c r="B89" s="13"/>
      <c r="C89" s="13"/>
      <c r="D89" s="13"/>
    </row>
    <row r="90" spans="1:4" ht="24" customHeight="1">
      <c r="A90" s="24" t="s">
        <v>35</v>
      </c>
      <c r="B90" s="13"/>
      <c r="C90" s="14">
        <v>2406.65</v>
      </c>
      <c r="D90" s="14"/>
    </row>
    <row r="91" spans="1:4" ht="24" customHeight="1">
      <c r="A91" s="7"/>
      <c r="B91" s="7"/>
      <c r="C91" s="7"/>
      <c r="D91" s="7"/>
    </row>
    <row r="92" spans="1:4" ht="30" customHeight="1">
      <c r="A92" s="49" t="s">
        <v>30</v>
      </c>
      <c r="B92" s="49"/>
      <c r="C92" s="49"/>
      <c r="D92" s="49"/>
    </row>
    <row r="93" spans="1:4" ht="20.100000000000001" customHeight="1"/>
    <row r="94" spans="1:4" ht="24" customHeight="1">
      <c r="A94" s="50" t="s">
        <v>38</v>
      </c>
      <c r="B94" s="50"/>
      <c r="C94" s="50"/>
      <c r="D94" s="50"/>
    </row>
    <row r="95" spans="1:4" ht="30" customHeight="1"/>
    <row r="96" spans="1:4" ht="30" customHeight="1">
      <c r="A96" s="46" t="s">
        <v>14</v>
      </c>
      <c r="B96" s="47"/>
      <c r="C96" s="47"/>
      <c r="D96" s="48"/>
    </row>
    <row r="97" spans="1:4" ht="24" customHeight="1">
      <c r="A97" s="2" t="s">
        <v>15</v>
      </c>
      <c r="B97" s="5"/>
      <c r="C97" s="5"/>
      <c r="D97" s="6"/>
    </row>
    <row r="98" spans="1:4" ht="24" customHeight="1">
      <c r="A98" s="1" t="s">
        <v>16</v>
      </c>
      <c r="B98" s="18">
        <v>6171.78</v>
      </c>
      <c r="C98" s="18"/>
      <c r="D98" s="18"/>
    </row>
    <row r="99" spans="1:4" ht="24" customHeight="1">
      <c r="A99" s="1" t="s">
        <v>17</v>
      </c>
      <c r="B99" s="18">
        <v>2000</v>
      </c>
      <c r="C99" s="18"/>
      <c r="D99" s="18"/>
    </row>
    <row r="100" spans="1:4" ht="24" customHeight="1">
      <c r="A100" s="1" t="s">
        <v>18</v>
      </c>
      <c r="B100" s="18">
        <v>5</v>
      </c>
      <c r="C100" s="18"/>
      <c r="D100" s="18"/>
    </row>
    <row r="101" spans="1:4" ht="24" customHeight="1">
      <c r="A101" s="1" t="s">
        <v>19</v>
      </c>
      <c r="B101" s="18">
        <v>6720.33</v>
      </c>
      <c r="C101" s="18"/>
      <c r="D101" s="18"/>
    </row>
    <row r="102" spans="1:4" ht="24" customHeight="1">
      <c r="A102" s="1" t="s">
        <v>20</v>
      </c>
      <c r="B102" s="18"/>
      <c r="C102" s="18">
        <f>SUM(B98:B101)</f>
        <v>14897.11</v>
      </c>
      <c r="D102" s="18"/>
    </row>
    <row r="103" spans="1:4" ht="24" customHeight="1">
      <c r="A103" s="2"/>
      <c r="B103" s="19"/>
      <c r="C103" s="19"/>
      <c r="D103" s="20"/>
    </row>
    <row r="104" spans="1:4" ht="24" customHeight="1">
      <c r="A104" s="2" t="s">
        <v>21</v>
      </c>
      <c r="B104" s="19"/>
      <c r="C104" s="19"/>
      <c r="D104" s="20"/>
    </row>
    <row r="105" spans="1:4" ht="24" customHeight="1">
      <c r="A105" s="1" t="s">
        <v>32</v>
      </c>
      <c r="B105" s="18">
        <v>5671.7</v>
      </c>
      <c r="C105" s="18"/>
      <c r="D105" s="18"/>
    </row>
    <row r="106" spans="1:4" ht="24" customHeight="1">
      <c r="A106" s="1" t="s">
        <v>96</v>
      </c>
      <c r="B106" s="18">
        <v>5671.7</v>
      </c>
      <c r="C106" s="18"/>
      <c r="D106" s="18"/>
    </row>
    <row r="107" spans="1:4" ht="24" customHeight="1">
      <c r="A107" s="1" t="s">
        <v>22</v>
      </c>
      <c r="B107" s="18"/>
      <c r="C107" s="18">
        <v>0</v>
      </c>
      <c r="D107" s="18"/>
    </row>
    <row r="108" spans="1:4" ht="24" customHeight="1">
      <c r="A108" s="1" t="s">
        <v>23</v>
      </c>
      <c r="B108" s="18"/>
      <c r="C108" s="18"/>
      <c r="D108" s="18">
        <f>SUM(C102:C107)</f>
        <v>14897.11</v>
      </c>
    </row>
    <row r="109" spans="1:4" ht="24" customHeight="1">
      <c r="A109" s="2"/>
      <c r="B109" s="5"/>
      <c r="C109" s="5"/>
      <c r="D109" s="6"/>
    </row>
    <row r="110" spans="1:4" ht="30" customHeight="1">
      <c r="A110" s="46" t="s">
        <v>24</v>
      </c>
      <c r="B110" s="47"/>
      <c r="C110" s="47"/>
      <c r="D110" s="48"/>
    </row>
    <row r="111" spans="1:4" ht="24" customHeight="1">
      <c r="A111" s="1" t="s">
        <v>25</v>
      </c>
      <c r="B111" s="18"/>
      <c r="C111" s="18">
        <v>250</v>
      </c>
      <c r="D111" s="18"/>
    </row>
    <row r="112" spans="1:4" ht="24" customHeight="1">
      <c r="A112" s="1"/>
      <c r="B112" s="18"/>
      <c r="C112" s="18"/>
      <c r="D112" s="18"/>
    </row>
    <row r="113" spans="1:4" ht="24" customHeight="1">
      <c r="A113" s="1" t="s">
        <v>26</v>
      </c>
      <c r="B113" s="18"/>
      <c r="C113" s="18"/>
      <c r="D113" s="18"/>
    </row>
    <row r="114" spans="1:4" ht="24" customHeight="1">
      <c r="A114" s="1" t="s">
        <v>27</v>
      </c>
      <c r="B114" s="18">
        <v>12240.46</v>
      </c>
      <c r="C114" s="18"/>
      <c r="D114" s="18"/>
    </row>
    <row r="115" spans="1:4" ht="24" customHeight="1">
      <c r="A115" s="1" t="s">
        <v>36</v>
      </c>
      <c r="B115" s="18">
        <v>2406.65</v>
      </c>
      <c r="C115" s="18"/>
      <c r="D115" s="18"/>
    </row>
    <row r="116" spans="1:4" ht="24" customHeight="1">
      <c r="A116" s="1" t="s">
        <v>28</v>
      </c>
      <c r="B116" s="18"/>
      <c r="C116" s="18">
        <f>SUM(B114:B115)</f>
        <v>14647.109999999999</v>
      </c>
      <c r="D116" s="18"/>
    </row>
    <row r="117" spans="1:4" ht="24" customHeight="1">
      <c r="A117" s="1" t="s">
        <v>29</v>
      </c>
      <c r="B117" s="18"/>
      <c r="C117" s="18"/>
      <c r="D117" s="18">
        <f>SUM(C111:C116)</f>
        <v>14897.109999999999</v>
      </c>
    </row>
    <row r="118" spans="1:4" ht="24" customHeight="1"/>
    <row r="120" spans="1:4">
      <c r="A120" s="26"/>
    </row>
    <row r="121" spans="1:4" ht="23.25">
      <c r="A121" s="45" t="s">
        <v>41</v>
      </c>
      <c r="B121" s="45"/>
      <c r="C121" s="45"/>
      <c r="D121" s="45"/>
    </row>
    <row r="122" spans="1:4" ht="23.25">
      <c r="A122" s="28"/>
    </row>
    <row r="123" spans="1:4">
      <c r="A123" s="31" t="s">
        <v>83</v>
      </c>
    </row>
    <row r="124" spans="1:4">
      <c r="A124" t="s">
        <v>49</v>
      </c>
    </row>
    <row r="125" spans="1:4">
      <c r="A125" t="s">
        <v>50</v>
      </c>
    </row>
    <row r="127" spans="1:4">
      <c r="A127" s="31" t="s">
        <v>84</v>
      </c>
    </row>
    <row r="128" spans="1:4">
      <c r="A128" t="s">
        <v>51</v>
      </c>
    </row>
    <row r="129" spans="1:1">
      <c r="A129" t="s">
        <v>52</v>
      </c>
    </row>
    <row r="132" spans="1:1">
      <c r="A132" s="31" t="s">
        <v>85</v>
      </c>
    </row>
    <row r="133" spans="1:1">
      <c r="A133" t="s">
        <v>53</v>
      </c>
    </row>
    <row r="135" spans="1:1">
      <c r="A135" s="31" t="s">
        <v>86</v>
      </c>
    </row>
    <row r="136" spans="1:1">
      <c r="A136" t="s">
        <v>54</v>
      </c>
    </row>
    <row r="137" spans="1:1">
      <c r="A137" t="s">
        <v>55</v>
      </c>
    </row>
    <row r="138" spans="1:1">
      <c r="A138" t="s">
        <v>56</v>
      </c>
    </row>
    <row r="139" spans="1:1">
      <c r="A139" t="s">
        <v>57</v>
      </c>
    </row>
    <row r="141" spans="1:1">
      <c r="A141" s="31" t="s">
        <v>87</v>
      </c>
    </row>
    <row r="142" spans="1:1">
      <c r="A142" t="s">
        <v>58</v>
      </c>
    </row>
    <row r="143" spans="1:1">
      <c r="A143" t="s">
        <v>59</v>
      </c>
    </row>
    <row r="145" spans="1:1">
      <c r="A145" s="31" t="s">
        <v>88</v>
      </c>
    </row>
    <row r="146" spans="1:1">
      <c r="A146" t="s">
        <v>79</v>
      </c>
    </row>
    <row r="147" spans="1:1">
      <c r="A147" t="s">
        <v>80</v>
      </c>
    </row>
    <row r="148" spans="1:1">
      <c r="A148" t="s">
        <v>81</v>
      </c>
    </row>
    <row r="149" spans="1:1">
      <c r="A149" t="s">
        <v>82</v>
      </c>
    </row>
    <row r="151" spans="1:1">
      <c r="A151" s="31" t="s">
        <v>89</v>
      </c>
    </row>
    <row r="152" spans="1:1">
      <c r="A152" t="s">
        <v>60</v>
      </c>
    </row>
    <row r="154" spans="1:1">
      <c r="A154" s="31" t="s">
        <v>90</v>
      </c>
    </row>
    <row r="155" spans="1:1">
      <c r="A155" t="s">
        <v>61</v>
      </c>
    </row>
    <row r="156" spans="1:1">
      <c r="A156" t="s">
        <v>62</v>
      </c>
    </row>
    <row r="158" spans="1:1">
      <c r="A158" s="31" t="s">
        <v>92</v>
      </c>
    </row>
    <row r="159" spans="1:1">
      <c r="A159" t="s">
        <v>93</v>
      </c>
    </row>
    <row r="160" spans="1:1">
      <c r="A160" t="s">
        <v>94</v>
      </c>
    </row>
    <row r="162" spans="1:1">
      <c r="A162" s="31" t="s">
        <v>91</v>
      </c>
    </row>
    <row r="163" spans="1:1">
      <c r="A163" t="s">
        <v>63</v>
      </c>
    </row>
    <row r="164" spans="1:1">
      <c r="A164" t="s">
        <v>64</v>
      </c>
    </row>
  </sheetData>
  <mergeCells count="17">
    <mergeCell ref="A17:D17"/>
    <mergeCell ref="A20:D20"/>
    <mergeCell ref="A10:D10"/>
    <mergeCell ref="A14:D14"/>
    <mergeCell ref="A121:D121"/>
    <mergeCell ref="A96:D96"/>
    <mergeCell ref="A110:D110"/>
    <mergeCell ref="A64:D64"/>
    <mergeCell ref="A66:D66"/>
    <mergeCell ref="A67:D67"/>
    <mergeCell ref="A92:D92"/>
    <mergeCell ref="A94:D94"/>
    <mergeCell ref="A9:D9"/>
    <mergeCell ref="A13:D13"/>
    <mergeCell ref="A3:D3"/>
    <mergeCell ref="A7:D7"/>
    <mergeCell ref="A8:D8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opLeftCell="A34" workbookViewId="0">
      <selection activeCell="C29" sqref="C29"/>
    </sheetView>
  </sheetViews>
  <sheetFormatPr baseColWidth="10" defaultRowHeight="15"/>
  <cols>
    <col min="1" max="1" width="38.7109375" style="34" customWidth="1"/>
    <col min="2" max="3" width="18.7109375" style="34" customWidth="1"/>
    <col min="4" max="4" width="15.7109375" style="34" customWidth="1"/>
    <col min="5" max="5" width="4.28515625" style="34" customWidth="1"/>
    <col min="6" max="6" width="16" style="34" bestFit="1" customWidth="1"/>
    <col min="7" max="16384" width="11.42578125" style="34"/>
  </cols>
  <sheetData>
    <row r="1" spans="1:6" ht="30" customHeight="1">
      <c r="A1" s="49" t="s">
        <v>30</v>
      </c>
      <c r="B1" s="49"/>
      <c r="C1" s="49"/>
      <c r="D1" s="49"/>
    </row>
    <row r="2" spans="1:6" ht="24.95" customHeight="1">
      <c r="A2" s="21"/>
      <c r="B2" s="21"/>
      <c r="C2" s="21"/>
      <c r="D2" s="21"/>
    </row>
    <row r="3" spans="1:6" ht="24" customHeight="1">
      <c r="A3" s="50" t="s">
        <v>31</v>
      </c>
      <c r="B3" s="50"/>
      <c r="C3" s="50"/>
      <c r="D3" s="50"/>
    </row>
    <row r="4" spans="1:6" ht="24" customHeight="1">
      <c r="A4" s="50" t="s">
        <v>37</v>
      </c>
      <c r="B4" s="50"/>
      <c r="C4" s="50"/>
      <c r="D4" s="50"/>
    </row>
    <row r="5" spans="1:6" ht="20.100000000000001" customHeight="1">
      <c r="A5" s="33"/>
      <c r="B5" s="33"/>
      <c r="C5" s="33"/>
      <c r="D5" s="33"/>
    </row>
    <row r="6" spans="1:6" ht="20.100000000000001" customHeight="1"/>
    <row r="7" spans="1:6" ht="24" customHeight="1">
      <c r="A7" s="35"/>
      <c r="B7" s="9">
        <v>41364</v>
      </c>
      <c r="C7" s="9">
        <v>41729</v>
      </c>
      <c r="D7" s="10" t="s">
        <v>0</v>
      </c>
      <c r="F7" s="39" t="s">
        <v>99</v>
      </c>
    </row>
    <row r="8" spans="1:6" ht="30" customHeight="1">
      <c r="A8" s="32" t="s">
        <v>1</v>
      </c>
      <c r="B8" s="11"/>
      <c r="C8" s="11"/>
      <c r="D8" s="12"/>
    </row>
    <row r="9" spans="1:6" ht="24" customHeight="1">
      <c r="A9" s="35" t="s">
        <v>2</v>
      </c>
      <c r="B9" s="36">
        <v>4893.21</v>
      </c>
      <c r="C9" s="36">
        <v>7253.33</v>
      </c>
      <c r="D9" s="36">
        <f>C9-B9</f>
        <v>2360.12</v>
      </c>
    </row>
    <row r="10" spans="1:6" ht="24" customHeight="1">
      <c r="A10" s="35" t="s">
        <v>3</v>
      </c>
      <c r="B10" s="36">
        <v>6563.87</v>
      </c>
      <c r="C10" s="37">
        <f>4740+1125</f>
        <v>5865</v>
      </c>
      <c r="D10" s="36">
        <f t="shared" ref="D10:D16" si="0">C10-B10</f>
        <v>-698.86999999999989</v>
      </c>
      <c r="F10" s="37">
        <v>1125</v>
      </c>
    </row>
    <row r="11" spans="1:6" ht="24" customHeight="1">
      <c r="A11" s="35" t="s">
        <v>39</v>
      </c>
      <c r="B11" s="36">
        <v>1750</v>
      </c>
      <c r="C11" s="36">
        <v>1810</v>
      </c>
      <c r="D11" s="36">
        <f t="shared" si="0"/>
        <v>60</v>
      </c>
    </row>
    <row r="12" spans="1:6" ht="24" customHeight="1">
      <c r="A12" s="35" t="s">
        <v>40</v>
      </c>
      <c r="B12" s="36">
        <v>0</v>
      </c>
      <c r="C12" s="36">
        <v>1470</v>
      </c>
      <c r="D12" s="36">
        <f t="shared" si="0"/>
        <v>1470</v>
      </c>
    </row>
    <row r="13" spans="1:6" ht="24" customHeight="1">
      <c r="A13" s="35" t="s">
        <v>97</v>
      </c>
      <c r="B13" s="36"/>
      <c r="C13" s="37">
        <v>4000</v>
      </c>
      <c r="D13" s="36">
        <f t="shared" si="0"/>
        <v>4000</v>
      </c>
      <c r="F13" s="37">
        <v>4000</v>
      </c>
    </row>
    <row r="14" spans="1:6" ht="24" customHeight="1">
      <c r="A14" s="35" t="s">
        <v>98</v>
      </c>
      <c r="B14" s="36"/>
      <c r="C14" s="37">
        <v>310</v>
      </c>
      <c r="D14" s="36">
        <f t="shared" si="0"/>
        <v>310</v>
      </c>
      <c r="F14" s="37">
        <v>310</v>
      </c>
    </row>
    <row r="15" spans="1:6" ht="24" customHeight="1">
      <c r="A15" s="35" t="s">
        <v>4</v>
      </c>
      <c r="B15" s="36">
        <v>2575.2399999999998</v>
      </c>
      <c r="C15" s="37">
        <f>4175-4000</f>
        <v>175</v>
      </c>
      <c r="D15" s="36">
        <f t="shared" si="0"/>
        <v>-2400.2399999999998</v>
      </c>
      <c r="F15" s="37">
        <v>-4000</v>
      </c>
    </row>
    <row r="16" spans="1:6" ht="24" customHeight="1">
      <c r="A16" s="35" t="s">
        <v>5</v>
      </c>
      <c r="B16" s="36">
        <f>SUM(B9:B15)</f>
        <v>15782.32</v>
      </c>
      <c r="C16" s="38">
        <f>SUM(C9:C15)</f>
        <v>20883.330000000002</v>
      </c>
      <c r="D16" s="36">
        <f t="shared" si="0"/>
        <v>5101.010000000002</v>
      </c>
      <c r="F16" s="38">
        <f>SUM(F9:F15)</f>
        <v>1435</v>
      </c>
    </row>
    <row r="17" spans="1:6" ht="24" customHeight="1">
      <c r="A17" s="2"/>
      <c r="B17" s="3"/>
      <c r="C17" s="3"/>
      <c r="D17" s="4"/>
    </row>
    <row r="18" spans="1:6" ht="30" customHeight="1">
      <c r="A18" s="32" t="s">
        <v>6</v>
      </c>
      <c r="B18" s="11"/>
      <c r="C18" s="11"/>
      <c r="D18" s="12"/>
    </row>
    <row r="19" spans="1:6" ht="24" customHeight="1">
      <c r="A19" s="35" t="s">
        <v>7</v>
      </c>
      <c r="B19" s="36">
        <v>2631.05</v>
      </c>
      <c r="C19" s="37">
        <f>1599.46+644.86</f>
        <v>2244.3200000000002</v>
      </c>
      <c r="D19" s="36">
        <f>C19-B19</f>
        <v>-386.73</v>
      </c>
      <c r="F19" s="37">
        <v>644.86</v>
      </c>
    </row>
    <row r="20" spans="1:6" ht="24" customHeight="1">
      <c r="A20" s="35" t="s">
        <v>8</v>
      </c>
      <c r="B20" s="36">
        <v>2788.48</v>
      </c>
      <c r="C20" s="36">
        <v>4332.09</v>
      </c>
      <c r="D20" s="36">
        <f t="shared" ref="D20:D27" si="1">C20-B20</f>
        <v>1543.6100000000001</v>
      </c>
    </row>
    <row r="21" spans="1:6" ht="24" customHeight="1">
      <c r="A21" s="35" t="s">
        <v>9</v>
      </c>
      <c r="B21" s="36">
        <v>988.31</v>
      </c>
      <c r="C21" s="37">
        <f>1624.64+833.65</f>
        <v>2458.29</v>
      </c>
      <c r="D21" s="36">
        <f t="shared" si="1"/>
        <v>1469.98</v>
      </c>
      <c r="F21" s="37">
        <v>833.65</v>
      </c>
    </row>
    <row r="22" spans="1:6" ht="24" customHeight="1">
      <c r="A22" s="35" t="s">
        <v>10</v>
      </c>
      <c r="B22" s="36">
        <v>5365.21</v>
      </c>
      <c r="C22" s="36">
        <v>7360.71</v>
      </c>
      <c r="D22" s="36">
        <f t="shared" si="1"/>
        <v>1995.5</v>
      </c>
    </row>
    <row r="23" spans="1:6" ht="24" customHeight="1">
      <c r="A23" s="35" t="s">
        <v>33</v>
      </c>
      <c r="B23" s="36">
        <v>2266.23</v>
      </c>
      <c r="C23" s="36">
        <v>2124.7800000000002</v>
      </c>
      <c r="D23" s="36">
        <f t="shared" si="1"/>
        <v>-141.44999999999982</v>
      </c>
    </row>
    <row r="24" spans="1:6" ht="24" customHeight="1">
      <c r="A24" s="35" t="s">
        <v>97</v>
      </c>
      <c r="B24" s="36"/>
      <c r="C24" s="37">
        <v>2875</v>
      </c>
      <c r="D24" s="36">
        <f t="shared" si="1"/>
        <v>2875</v>
      </c>
      <c r="F24" s="37">
        <f>C24</f>
        <v>2875</v>
      </c>
    </row>
    <row r="25" spans="1:6" ht="24" customHeight="1">
      <c r="A25" s="35" t="s">
        <v>98</v>
      </c>
      <c r="B25" s="36"/>
      <c r="C25" s="37">
        <f>575+128</f>
        <v>703</v>
      </c>
      <c r="D25" s="36">
        <f t="shared" si="1"/>
        <v>703</v>
      </c>
      <c r="F25" s="37">
        <f>C25</f>
        <v>703</v>
      </c>
    </row>
    <row r="26" spans="1:6" ht="24" customHeight="1">
      <c r="A26" s="35" t="s">
        <v>11</v>
      </c>
      <c r="B26" s="36">
        <v>544</v>
      </c>
      <c r="C26" s="36">
        <v>0</v>
      </c>
      <c r="D26" s="36">
        <f t="shared" si="1"/>
        <v>-544</v>
      </c>
    </row>
    <row r="27" spans="1:6" ht="24" customHeight="1">
      <c r="A27" s="35" t="s">
        <v>12</v>
      </c>
      <c r="B27" s="36">
        <f>SUM(B19:B26)</f>
        <v>14583.279999999999</v>
      </c>
      <c r="C27" s="38">
        <f>SUM(C19:C26)</f>
        <v>22098.19</v>
      </c>
      <c r="D27" s="36">
        <f t="shared" si="1"/>
        <v>7514.91</v>
      </c>
      <c r="F27" s="38">
        <f>SUM(F19:F26)</f>
        <v>5056.51</v>
      </c>
    </row>
    <row r="28" spans="1:6" ht="24" customHeight="1">
      <c r="A28" s="15"/>
      <c r="B28" s="16"/>
      <c r="C28" s="16"/>
      <c r="D28" s="17"/>
    </row>
    <row r="29" spans="1:6" ht="24" customHeight="1">
      <c r="A29" s="35" t="s">
        <v>13</v>
      </c>
      <c r="B29" s="36">
        <f>B16-B27</f>
        <v>1199.0400000000009</v>
      </c>
      <c r="C29" s="36">
        <f t="shared" ref="C29:D29" si="2">C16-C27</f>
        <v>-1214.8599999999969</v>
      </c>
      <c r="D29" s="36">
        <f t="shared" si="2"/>
        <v>-2413.8999999999978</v>
      </c>
    </row>
    <row r="30" spans="1:6" ht="24" customHeight="1">
      <c r="A30" s="35" t="s">
        <v>34</v>
      </c>
      <c r="B30" s="36"/>
      <c r="C30" s="36"/>
      <c r="D30" s="36"/>
    </row>
    <row r="31" spans="1:6" ht="24" customHeight="1">
      <c r="A31" s="24" t="s">
        <v>35</v>
      </c>
      <c r="B31" s="36"/>
      <c r="C31" s="40">
        <f>C29</f>
        <v>-1214.8599999999969</v>
      </c>
      <c r="D31" s="14"/>
    </row>
    <row r="32" spans="1:6" ht="24" customHeight="1">
      <c r="A32" s="7"/>
      <c r="B32" s="7"/>
      <c r="C32" s="7"/>
      <c r="D32" s="7"/>
    </row>
  </sheetData>
  <mergeCells count="3">
    <mergeCell ref="A1:D1"/>
    <mergeCell ref="A3:D3"/>
    <mergeCell ref="A4:D4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8" sqref="F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SERGE</vt:lpstr>
      <vt:lpstr>MARTIN</vt:lpstr>
      <vt:lpstr>Feuil2</vt:lpstr>
      <vt:lpstr>MARTIN!Zone_d_impression</vt:lpstr>
      <vt:lpstr>SERGE!Zone_d_impression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MARTIN</cp:lastModifiedBy>
  <cp:lastPrinted>2014-05-07T02:51:27Z</cp:lastPrinted>
  <dcterms:created xsi:type="dcterms:W3CDTF">2009-05-09T20:54:42Z</dcterms:created>
  <dcterms:modified xsi:type="dcterms:W3CDTF">2014-05-07T02:53:48Z</dcterms:modified>
</cp:coreProperties>
</file>